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5E916EE4-8896-4ABB-AF01-6B849E4001C7}"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<sst xmlns="http://schemas.openxmlformats.org/spreadsheetml/2006/main" count="8066" uniqueCount="1829">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</sst>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5" zoomScale="70" zoomScaleNormal="70" zoomScaleSheetLayoutView="100" workbookViewId="0">
      <selection activeCell="I10" sqref="I10:J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96" t="s">
        <v>288</v>
      </c>
      <c r="B3" s="197"/>
      <c r="C3" s="197"/>
      <c r="D3" s="197"/>
      <c r="E3" s="197"/>
      <c r="F3" s="197"/>
      <c r="G3" s="197"/>
      <c r="H3" s="197"/>
      <c r="I3" s="197"/>
      <c r="J3" s="197"/>
      <c r="K3" s="234"/>
      <c r="L3" s="235"/>
    </row>
    <row r="4" spans="1:17" s="2" customFormat="1" ht="7.5" customHeight="1" x14ac:dyDescent="0.25">
      <c r="A4" s="23"/>
      <c r="L4" s="24"/>
    </row>
    <row r="5" spans="1:17" s="2" customFormat="1" ht="15.6" customHeight="1" x14ac:dyDescent="0.25">
      <c r="A5" s="146" t="s">
        <v>91</v>
      </c>
      <c r="B5" s="147"/>
      <c r="C5" s="147"/>
      <c r="D5" s="147"/>
      <c r="E5" s="147"/>
      <c r="F5" s="147"/>
      <c r="G5" s="147"/>
      <c r="H5" s="147"/>
      <c r="I5" s="147"/>
      <c r="J5" s="147"/>
      <c r="K5" s="144"/>
      <c r="L5" s="145"/>
    </row>
    <row r="6" spans="1:17" s="2" customFormat="1" ht="43.5" customHeight="1" x14ac:dyDescent="0.25">
      <c r="A6" s="225" t="s">
        <v>92</v>
      </c>
      <c r="B6" s="189"/>
      <c r="C6" s="189"/>
      <c r="D6" s="189" t="s">
        <v>285</v>
      </c>
      <c r="E6" s="189"/>
      <c r="F6" s="3" t="s">
        <v>96</v>
      </c>
      <c r="G6" s="215" t="s">
        <v>93</v>
      </c>
      <c r="H6" s="216"/>
      <c r="I6" s="217"/>
      <c r="J6" s="3" t="s">
        <v>94</v>
      </c>
      <c r="K6" s="189" t="s">
        <v>95</v>
      </c>
      <c r="L6" s="190"/>
    </row>
    <row r="7" spans="1:17" ht="40.049999999999997" customHeight="1" x14ac:dyDescent="0.25">
      <c r="A7" s="185"/>
      <c r="B7" s="186"/>
      <c r="C7" s="186"/>
      <c r="D7" s="186"/>
      <c r="E7" s="186"/>
      <c r="F7" s="17"/>
      <c r="G7" s="218"/>
      <c r="H7" s="219"/>
      <c r="I7" s="220"/>
      <c r="J7" s="17"/>
      <c r="K7" s="187"/>
      <c r="L7" s="188"/>
    </row>
    <row r="8" spans="1:17" s="2" customFormat="1" ht="15.75" customHeight="1" x14ac:dyDescent="0.25">
      <c r="A8" s="146" t="s">
        <v>0</v>
      </c>
      <c r="B8" s="147"/>
      <c r="C8" s="147"/>
      <c r="D8" s="147"/>
      <c r="E8" s="147"/>
      <c r="F8" s="147"/>
      <c r="G8" s="147"/>
      <c r="H8" s="147"/>
      <c r="I8" s="147"/>
      <c r="J8" s="147"/>
      <c r="K8" s="144"/>
      <c r="L8" s="145"/>
    </row>
    <row r="9" spans="1:17" s="2" customFormat="1" ht="43.5" customHeight="1" x14ac:dyDescent="0.25">
      <c r="A9" s="246" t="s">
        <v>87</v>
      </c>
      <c r="B9" s="240"/>
      <c r="C9" s="239" t="s">
        <v>796</v>
      </c>
      <c r="D9" s="249"/>
      <c r="E9" s="249"/>
      <c r="F9" s="240"/>
      <c r="G9" s="239" t="s">
        <v>2</v>
      </c>
      <c r="H9" s="240"/>
      <c r="I9" s="239" t="s">
        <v>800</v>
      </c>
      <c r="J9" s="240"/>
      <c r="K9" s="189" t="s">
        <v>85</v>
      </c>
      <c r="L9" s="190"/>
      <c r="O9" s="245" t="s">
        <v>30</v>
      </c>
      <c r="P9" s="245"/>
      <c r="Q9" s="245"/>
    </row>
    <row r="10" spans="1:17" s="2" customFormat="1" ht="86.4" customHeight="1" x14ac:dyDescent="0.25">
      <c r="A10" s="247" t="s">
        <v>641</v>
      </c>
      <c r="B10" s="248"/>
      <c r="C10" s="191" t="str">
        <f>VLOOKUP(A10,Listado!A6:R456,6,0)</f>
        <v>G. PROYECTOS DE EDIFICACIÓN</v>
      </c>
      <c r="D10" s="191"/>
      <c r="E10" s="191"/>
      <c r="F10" s="191"/>
      <c r="G10" s="191" t="str">
        <f>VLOOKUP(A10,Listado!A6:R456,7,0)</f>
        <v>Experto/a 3</v>
      </c>
      <c r="H10" s="191"/>
      <c r="I10" s="241" t="str">
        <f>VLOOKUP(A10,Listado!A6:R456,2,0)</f>
        <v>Técnico en coordinación de programas de arquitectura de fondos e inversión publica</v>
      </c>
      <c r="J10" s="242"/>
      <c r="K10" s="191" t="str">
        <f>VLOOKUP(A10,Listado!A6:R456,11,0)</f>
        <v>Madrid</v>
      </c>
      <c r="L10" s="192"/>
    </row>
    <row r="11" spans="1:17" s="2" customFormat="1" ht="15.75" customHeight="1" x14ac:dyDescent="0.25">
      <c r="A11" s="193" t="s">
        <v>783</v>
      </c>
      <c r="B11" s="194"/>
      <c r="C11" s="194"/>
      <c r="D11" s="194"/>
      <c r="E11" s="194"/>
      <c r="F11" s="194"/>
      <c r="G11" s="194"/>
      <c r="H11" s="194"/>
      <c r="I11" s="194"/>
      <c r="J11" s="194"/>
      <c r="K11" s="194"/>
      <c r="L11" s="195"/>
    </row>
    <row r="12" spans="1:17" s="2" customFormat="1" ht="19.2" customHeight="1" x14ac:dyDescent="0.25">
      <c r="A12" s="146" t="s">
        <v>1</v>
      </c>
      <c r="B12" s="147"/>
      <c r="C12" s="147"/>
      <c r="D12" s="147"/>
      <c r="E12" s="147"/>
      <c r="F12" s="147"/>
      <c r="G12" s="147"/>
      <c r="H12" s="147"/>
      <c r="I12" s="147"/>
      <c r="J12" s="147"/>
      <c r="K12" s="144"/>
      <c r="L12" s="145"/>
    </row>
    <row r="13" spans="1:17" s="2" customFormat="1" ht="22.2" customHeight="1" x14ac:dyDescent="0.25">
      <c r="A13" s="198" t="s">
        <v>291</v>
      </c>
      <c r="B13" s="199"/>
      <c r="C13" s="199"/>
      <c r="D13" s="199"/>
      <c r="E13" s="199"/>
      <c r="F13" s="199"/>
      <c r="G13" s="199"/>
      <c r="H13" s="199"/>
      <c r="I13" s="199"/>
      <c r="J13" s="199"/>
      <c r="K13" s="199"/>
      <c r="L13" s="200"/>
    </row>
    <row r="14" spans="1:17" s="2" customFormat="1" ht="18.75" customHeight="1" x14ac:dyDescent="0.25">
      <c r="A14" s="201" t="s">
        <v>89</v>
      </c>
      <c r="B14" s="202"/>
      <c r="C14" s="221" t="s">
        <v>88</v>
      </c>
      <c r="D14" s="222"/>
      <c r="E14" s="222"/>
      <c r="F14" s="222"/>
      <c r="G14" s="222"/>
      <c r="H14" s="222"/>
      <c r="I14" s="223"/>
      <c r="J14" s="202" t="s">
        <v>90</v>
      </c>
      <c r="K14" s="202"/>
      <c r="L14" s="205"/>
    </row>
    <row r="15" spans="1:17" ht="40.049999999999997" customHeight="1" x14ac:dyDescent="0.25">
      <c r="A15" s="203"/>
      <c r="B15" s="204"/>
      <c r="C15" s="206"/>
      <c r="D15" s="207"/>
      <c r="E15" s="207"/>
      <c r="F15" s="207"/>
      <c r="G15" s="207"/>
      <c r="H15" s="207"/>
      <c r="I15" s="224"/>
      <c r="J15" s="206"/>
      <c r="K15" s="207"/>
      <c r="L15" s="208"/>
    </row>
    <row r="16" spans="1:17" s="2" customFormat="1" ht="18.75" customHeight="1" thickBot="1" x14ac:dyDescent="0.3">
      <c r="A16" s="226" t="s">
        <v>292</v>
      </c>
      <c r="B16" s="227"/>
      <c r="C16" s="227"/>
      <c r="D16" s="227"/>
      <c r="E16" s="227"/>
      <c r="F16" s="227"/>
      <c r="G16" s="227"/>
      <c r="H16" s="227"/>
      <c r="I16" s="227"/>
      <c r="J16" s="227"/>
      <c r="K16" s="227"/>
      <c r="L16" s="228"/>
    </row>
    <row r="17" spans="1:12" ht="81.599999999999994" customHeight="1" thickTop="1" thickBot="1" x14ac:dyDescent="0.3">
      <c r="A17" s="231" t="str">
        <f>VLOOKUP(A10,Listado!A6:R456,18,0)</f>
        <v>Conocimiento básico metodología BIM</v>
      </c>
      <c r="B17" s="232"/>
      <c r="C17" s="232"/>
      <c r="D17" s="232"/>
      <c r="E17" s="232"/>
      <c r="F17" s="232"/>
      <c r="G17" s="232"/>
      <c r="H17" s="233"/>
      <c r="I17" s="18"/>
      <c r="J17" s="229" t="s">
        <v>290</v>
      </c>
      <c r="K17" s="229"/>
      <c r="L17" s="230"/>
    </row>
    <row r="18" spans="1:12" s="2" customFormat="1" ht="19.2" customHeight="1" thickTop="1" x14ac:dyDescent="0.25">
      <c r="A18" s="209" t="s">
        <v>293</v>
      </c>
      <c r="B18" s="210"/>
      <c r="C18" s="210"/>
      <c r="D18" s="210"/>
      <c r="E18" s="210"/>
      <c r="F18" s="210"/>
      <c r="G18" s="210"/>
      <c r="H18" s="210"/>
      <c r="I18" s="210"/>
      <c r="J18" s="210"/>
      <c r="K18" s="210"/>
      <c r="L18" s="25"/>
    </row>
    <row r="19" spans="1:12" s="2" customFormat="1" ht="113.4" customHeight="1" x14ac:dyDescent="0.25">
      <c r="A19" s="236" t="s">
        <v>1827</v>
      </c>
      <c r="B19" s="237"/>
      <c r="C19" s="237"/>
      <c r="D19" s="237"/>
      <c r="E19" s="237"/>
      <c r="F19" s="237"/>
      <c r="G19" s="237"/>
      <c r="H19" s="237"/>
      <c r="I19" s="237"/>
      <c r="J19" s="237"/>
      <c r="K19" s="237"/>
      <c r="L19" s="238"/>
    </row>
    <row r="20" spans="1:12" s="2" customFormat="1" ht="52.5" customHeight="1" x14ac:dyDescent="0.25">
      <c r="A20" s="211" t="s">
        <v>784</v>
      </c>
      <c r="B20" s="212"/>
      <c r="C20" s="212"/>
      <c r="D20" s="212"/>
      <c r="E20" s="212"/>
      <c r="F20" s="212"/>
      <c r="G20" s="212"/>
      <c r="H20" s="212"/>
      <c r="I20" s="212"/>
      <c r="J20" s="213"/>
      <c r="K20" s="214"/>
      <c r="L20" s="26">
        <v>15</v>
      </c>
    </row>
    <row r="21" spans="1:12" s="4" customFormat="1" ht="40.049999999999997" customHeight="1" x14ac:dyDescent="0.7">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x14ac:dyDescent="0.7">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x14ac:dyDescent="0.7">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x14ac:dyDescent="0.7">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x14ac:dyDescent="0.7">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x14ac:dyDescent="0.7">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x14ac:dyDescent="0.7">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x14ac:dyDescent="0.7">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x14ac:dyDescent="0.7">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x14ac:dyDescent="0.7">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x14ac:dyDescent="0.7">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x14ac:dyDescent="0.7">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x14ac:dyDescent="0.7">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x14ac:dyDescent="0.7">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x14ac:dyDescent="0.7">
      <c r="A36" s="166" t="s">
        <v>100</v>
      </c>
      <c r="B36" s="167"/>
      <c r="C36" s="167"/>
      <c r="D36" s="167"/>
      <c r="E36" s="167"/>
      <c r="F36" s="167"/>
      <c r="G36" s="167"/>
      <c r="H36" s="167"/>
      <c r="I36" s="167"/>
      <c r="J36" s="167"/>
      <c r="K36" s="168"/>
      <c r="L36" s="30">
        <f>MIN(15,ROUND(SUM(L22:L35),4))</f>
        <v>0</v>
      </c>
    </row>
    <row r="37" spans="1:12" s="2" customFormat="1" ht="51" customHeight="1" x14ac:dyDescent="0.25">
      <c r="A37" s="172" t="s">
        <v>797</v>
      </c>
      <c r="B37" s="173"/>
      <c r="C37" s="173"/>
      <c r="D37" s="173"/>
      <c r="E37" s="173"/>
      <c r="F37" s="173"/>
      <c r="G37" s="173"/>
      <c r="H37" s="173"/>
      <c r="I37" s="173"/>
      <c r="J37" s="173"/>
      <c r="K37" s="174"/>
      <c r="L37" s="31">
        <v>25</v>
      </c>
    </row>
    <row r="38" spans="1:12" s="4" customFormat="1" ht="40.049999999999997" customHeight="1" x14ac:dyDescent="0.7">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x14ac:dyDescent="0.7">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x14ac:dyDescent="0.7">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x14ac:dyDescent="0.7">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x14ac:dyDescent="0.7">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x14ac:dyDescent="0.7">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x14ac:dyDescent="0.7">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x14ac:dyDescent="0.7">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x14ac:dyDescent="0.7">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x14ac:dyDescent="0.7">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x14ac:dyDescent="0.7">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x14ac:dyDescent="0.7">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x14ac:dyDescent="0.7">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x14ac:dyDescent="0.7">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x14ac:dyDescent="0.7">
      <c r="A53" s="175" t="s">
        <v>102</v>
      </c>
      <c r="B53" s="176"/>
      <c r="C53" s="176"/>
      <c r="D53" s="176"/>
      <c r="E53" s="176"/>
      <c r="F53" s="176"/>
      <c r="G53" s="176"/>
      <c r="H53" s="176"/>
      <c r="I53" s="176"/>
      <c r="J53" s="176"/>
      <c r="K53" s="177"/>
      <c r="L53" s="32">
        <f>MIN(25,ROUND(SUM(L39:L52),4))</f>
        <v>0</v>
      </c>
    </row>
    <row r="54" spans="1:12" s="7" customFormat="1" ht="50.25" customHeight="1" x14ac:dyDescent="0.25">
      <c r="A54" s="178" t="s">
        <v>798</v>
      </c>
      <c r="B54" s="179"/>
      <c r="C54" s="179"/>
      <c r="D54" s="179"/>
      <c r="E54" s="179"/>
      <c r="F54" s="179"/>
      <c r="G54" s="179"/>
      <c r="H54" s="179"/>
      <c r="I54" s="179"/>
      <c r="J54" s="179"/>
      <c r="K54" s="180"/>
      <c r="L54" s="33">
        <v>15</v>
      </c>
    </row>
    <row r="55" spans="1:12" s="4" customFormat="1" ht="49.2" customHeight="1" x14ac:dyDescent="0.7">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x14ac:dyDescent="0.7">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x14ac:dyDescent="0.7">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x14ac:dyDescent="0.7">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x14ac:dyDescent="0.7">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x14ac:dyDescent="0.7">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x14ac:dyDescent="0.7">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x14ac:dyDescent="0.7">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x14ac:dyDescent="0.7">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x14ac:dyDescent="0.7">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x14ac:dyDescent="0.7">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x14ac:dyDescent="0.7">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x14ac:dyDescent="0.7">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x14ac:dyDescent="0.7">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x14ac:dyDescent="0.7">
      <c r="A70" s="166" t="s">
        <v>100</v>
      </c>
      <c r="B70" s="167"/>
      <c r="C70" s="167"/>
      <c r="D70" s="167"/>
      <c r="E70" s="167"/>
      <c r="F70" s="167"/>
      <c r="G70" s="167"/>
      <c r="H70" s="167"/>
      <c r="I70" s="167"/>
      <c r="J70" s="167"/>
      <c r="K70" s="168"/>
      <c r="L70" s="30">
        <f>MIN(15,ROUND(SUM(L56:L69),4))</f>
        <v>0</v>
      </c>
    </row>
    <row r="71" spans="1:12" s="2" customFormat="1" ht="52.5" customHeight="1" x14ac:dyDescent="0.25">
      <c r="A71" s="172" t="s">
        <v>799</v>
      </c>
      <c r="B71" s="173"/>
      <c r="C71" s="173"/>
      <c r="D71" s="173"/>
      <c r="E71" s="173"/>
      <c r="F71" s="173"/>
      <c r="G71" s="173"/>
      <c r="H71" s="173"/>
      <c r="I71" s="173"/>
      <c r="J71" s="173"/>
      <c r="K71" s="174"/>
      <c r="L71" s="31">
        <v>10</v>
      </c>
    </row>
    <row r="72" spans="1:12" s="4" customFormat="1" ht="40.049999999999997" customHeight="1" x14ac:dyDescent="0.7">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x14ac:dyDescent="0.7">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x14ac:dyDescent="0.7">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x14ac:dyDescent="0.7">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x14ac:dyDescent="0.7">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x14ac:dyDescent="0.7">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x14ac:dyDescent="0.7">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x14ac:dyDescent="0.7">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x14ac:dyDescent="0.7">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x14ac:dyDescent="0.7">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x14ac:dyDescent="0.7">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x14ac:dyDescent="0.7">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x14ac:dyDescent="0.7">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x14ac:dyDescent="0.7">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x14ac:dyDescent="0.7">
      <c r="A87" s="159" t="s">
        <v>103</v>
      </c>
      <c r="B87" s="160"/>
      <c r="C87" s="160"/>
      <c r="D87" s="160"/>
      <c r="E87" s="160"/>
      <c r="F87" s="160"/>
      <c r="G87" s="160"/>
      <c r="H87" s="160"/>
      <c r="I87" s="160"/>
      <c r="J87" s="160"/>
      <c r="K87" s="160"/>
      <c r="L87" s="34">
        <f>MIN(10,ROUND(SUM(L73:L86),4))</f>
        <v>0</v>
      </c>
    </row>
    <row r="88" spans="1:12" s="6" customFormat="1" ht="44.25" customHeight="1" x14ac:dyDescent="0.7">
      <c r="A88" s="159" t="s">
        <v>289</v>
      </c>
      <c r="B88" s="160"/>
      <c r="C88" s="160"/>
      <c r="D88" s="160"/>
      <c r="E88" s="160"/>
      <c r="F88" s="160"/>
      <c r="G88" s="160"/>
      <c r="H88" s="160"/>
      <c r="I88" s="160"/>
      <c r="J88" s="160"/>
      <c r="K88" s="160"/>
      <c r="L88" s="34">
        <f>MIN(40,ROUND(SUM(L36+L53+L70+L87),4))</f>
        <v>0</v>
      </c>
    </row>
    <row r="89" spans="1:12" s="8" customFormat="1" ht="24" x14ac:dyDescent="0.25">
      <c r="A89" s="35"/>
      <c r="B89" s="16"/>
      <c r="C89" s="16"/>
      <c r="D89" s="16"/>
      <c r="E89" s="16"/>
      <c r="F89" s="16"/>
      <c r="G89" s="16"/>
      <c r="H89" s="16"/>
      <c r="I89" s="16"/>
      <c r="J89" s="16"/>
      <c r="K89" s="16"/>
      <c r="L89" s="36"/>
    </row>
    <row r="90" spans="1:12" s="6" customFormat="1" ht="49.8" customHeight="1" x14ac:dyDescent="0.85">
      <c r="A90" s="37"/>
      <c r="B90" s="38" t="s">
        <v>277</v>
      </c>
      <c r="C90" s="163"/>
      <c r="D90" s="163"/>
      <c r="E90" s="163"/>
      <c r="F90" s="163"/>
      <c r="G90" s="39" t="s">
        <v>278</v>
      </c>
      <c r="H90" s="60"/>
      <c r="I90" s="19"/>
      <c r="J90" s="19"/>
      <c r="K90" s="19"/>
      <c r="L90" s="41"/>
    </row>
    <row r="91" spans="1:12" s="10" customFormat="1" ht="48.6" customHeight="1" x14ac:dyDescent="0.7">
      <c r="A91" s="42"/>
      <c r="B91" s="161"/>
      <c r="C91" s="161"/>
      <c r="D91" s="161"/>
      <c r="E91" s="161"/>
      <c r="F91" s="161"/>
      <c r="G91" s="161"/>
      <c r="H91" s="161"/>
      <c r="I91" s="161"/>
      <c r="J91" s="161"/>
      <c r="K91" s="161"/>
      <c r="L91" s="41"/>
    </row>
    <row r="92" spans="1:12" s="6" customFormat="1" ht="142.19999999999999" customHeight="1" x14ac:dyDescent="0.7">
      <c r="A92" s="37"/>
      <c r="B92" s="162" t="s">
        <v>785</v>
      </c>
      <c r="C92" s="162"/>
      <c r="D92" s="162"/>
      <c r="E92" s="162"/>
      <c r="F92" s="162"/>
      <c r="G92" s="162"/>
      <c r="H92" s="162"/>
      <c r="I92" s="162"/>
      <c r="J92" s="162"/>
      <c r="K92" s="162"/>
      <c r="L92" s="41"/>
    </row>
    <row r="93" spans="1:12" s="6" customFormat="1" ht="24" x14ac:dyDescent="0.85">
      <c r="A93" s="37"/>
      <c r="B93" s="43"/>
      <c r="C93" s="43"/>
      <c r="D93" s="43"/>
      <c r="E93" s="43"/>
      <c r="F93" s="43"/>
      <c r="G93" s="43"/>
      <c r="L93" s="44"/>
    </row>
    <row r="94" spans="1:12" s="6" customFormat="1" ht="24" x14ac:dyDescent="0.85">
      <c r="A94" s="37"/>
      <c r="B94" s="43"/>
      <c r="C94" s="45" t="s">
        <v>279</v>
      </c>
      <c r="D94" s="164"/>
      <c r="E94" s="164"/>
      <c r="F94" s="46" t="s">
        <v>280</v>
      </c>
      <c r="G94" s="46"/>
      <c r="L94" s="44"/>
    </row>
    <row r="95" spans="1:12" s="6" customFormat="1" ht="24" x14ac:dyDescent="0.85">
      <c r="A95" s="37"/>
      <c r="B95" s="43"/>
      <c r="C95" s="46"/>
      <c r="D95" s="46"/>
      <c r="E95" s="46"/>
      <c r="F95" s="46"/>
      <c r="G95" s="46"/>
      <c r="L95" s="44"/>
    </row>
    <row r="96" spans="1:12" s="6" customFormat="1" ht="24" x14ac:dyDescent="0.85">
      <c r="A96" s="37"/>
      <c r="C96" s="40"/>
      <c r="D96" s="47" t="s">
        <v>281</v>
      </c>
      <c r="E96" s="40"/>
      <c r="F96" s="165" t="s">
        <v>284</v>
      </c>
      <c r="G96" s="165"/>
      <c r="H96" s="48"/>
      <c r="I96" s="49"/>
      <c r="L96" s="44"/>
    </row>
    <row r="97" spans="1:12" s="6" customFormat="1" ht="24" x14ac:dyDescent="0.85">
      <c r="A97" s="37"/>
      <c r="B97" s="43"/>
      <c r="C97" s="46"/>
      <c r="D97" s="46"/>
      <c r="E97" s="46"/>
      <c r="F97" s="46"/>
      <c r="G97" s="46"/>
      <c r="L97" s="44"/>
    </row>
    <row r="98" spans="1:12" s="6" customFormat="1" ht="24" x14ac:dyDescent="0.85">
      <c r="A98" s="37"/>
      <c r="B98" s="43"/>
      <c r="C98" s="50"/>
      <c r="D98" s="51"/>
      <c r="E98" s="52" t="s">
        <v>282</v>
      </c>
      <c r="F98" s="51"/>
      <c r="G98" s="46"/>
      <c r="I98" s="53"/>
      <c r="J98" s="53"/>
      <c r="L98" s="44"/>
    </row>
    <row r="99" spans="1:12" s="6" customFormat="1" ht="122.4" customHeight="1" thickBot="1" x14ac:dyDescent="0.75">
      <c r="A99" s="54"/>
      <c r="B99" s="55"/>
      <c r="C99" s="56" t="s">
        <v>283</v>
      </c>
      <c r="D99" s="57"/>
      <c r="E99" s="158"/>
      <c r="F99" s="158"/>
      <c r="G99" s="158"/>
      <c r="H99" s="58"/>
      <c r="I99" s="58"/>
      <c r="J99" s="55"/>
      <c r="K99" s="55"/>
      <c r="L99" s="59"/>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jcyiEHCDKVTEGX2Zs0t8qKzRdfXA7i+uPPJIta3z5+ZPhbCHSgrN2seuYYiXHJ2i04Xfsga5rAjVJqL1oauaGQ==" saltValue="ZXhiMzSIF6306mzEr9ifv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1" t="s">
        <v>794</v>
      </c>
    </row>
    <row r="2" spans="1:1" x14ac:dyDescent="0.25">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x14ac:dyDescent="0.25"/>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x14ac:dyDescent="0.3">
      <c r="A1" s="250"/>
      <c r="B1" s="250"/>
      <c r="C1" s="250"/>
      <c r="D1" s="250"/>
      <c r="E1" s="250"/>
      <c r="F1" s="250"/>
      <c r="G1" s="250"/>
      <c r="H1" s="250"/>
      <c r="I1" s="250"/>
      <c r="J1" s="250"/>
      <c r="K1" s="250"/>
      <c r="L1" s="250"/>
      <c r="M1" s="250"/>
      <c r="N1" s="250"/>
      <c r="O1" s="250"/>
      <c r="P1" s="62"/>
      <c r="Q1" s="63"/>
      <c r="R1" s="63"/>
      <c r="S1" s="63"/>
    </row>
    <row r="2" spans="1:25" s="67" customFormat="1" ht="46.2" hidden="1" thickBot="1" x14ac:dyDescent="0.3">
      <c r="A2" s="251"/>
      <c r="B2" s="251"/>
      <c r="C2" s="251"/>
      <c r="D2" s="251"/>
      <c r="E2" s="251"/>
      <c r="F2" s="251"/>
      <c r="G2" s="251"/>
      <c r="H2" s="251"/>
      <c r="I2" s="251"/>
      <c r="J2" s="251"/>
      <c r="K2" s="251"/>
      <c r="L2" s="251"/>
      <c r="M2" s="251"/>
      <c r="N2" s="251"/>
      <c r="O2" s="251"/>
      <c r="P2" s="65"/>
      <c r="Q2" s="66"/>
      <c r="R2" s="66"/>
      <c r="S2" s="66"/>
    </row>
    <row r="3" spans="1:25" s="64" customFormat="1" ht="14.4" hidden="1" thickBot="1" x14ac:dyDescent="0.3">
      <c r="A3" s="252"/>
      <c r="B3" s="252"/>
      <c r="C3" s="252"/>
      <c r="G3" s="68"/>
      <c r="H3" s="68"/>
      <c r="Q3" s="63"/>
      <c r="R3" s="63"/>
      <c r="S3" s="63"/>
    </row>
    <row r="4" spans="1:25" s="64" customFormat="1" ht="15" hidden="1" thickBot="1" x14ac:dyDescent="0.35">
      <c r="A4" s="253"/>
      <c r="B4" s="253"/>
      <c r="C4" s="253"/>
      <c r="D4" s="253"/>
      <c r="E4" s="253"/>
      <c r="F4" s="253"/>
      <c r="G4" s="253"/>
      <c r="H4" s="253"/>
      <c r="I4" s="253"/>
      <c r="J4" s="253"/>
      <c r="K4" s="253"/>
      <c r="L4" s="253"/>
      <c r="M4" s="253"/>
      <c r="N4" s="253"/>
      <c r="O4" s="253"/>
      <c r="P4" s="69"/>
      <c r="Q4" s="70"/>
      <c r="R4" s="70"/>
      <c r="S4" s="70"/>
      <c r="W4" s="71"/>
    </row>
    <row r="5" spans="1:25" ht="27" thickBot="1" x14ac:dyDescent="0.3">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x14ac:dyDescent="0.25">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x14ac:dyDescent="0.25">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x14ac:dyDescent="0.25">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x14ac:dyDescent="0.25">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x14ac:dyDescent="0.25">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x14ac:dyDescent="0.25">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x14ac:dyDescent="0.25">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x14ac:dyDescent="0.25">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x14ac:dyDescent="0.25">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x14ac:dyDescent="0.25">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x14ac:dyDescent="0.25">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x14ac:dyDescent="0.25">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x14ac:dyDescent="0.25">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x14ac:dyDescent="0.25">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x14ac:dyDescent="0.25">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x14ac:dyDescent="0.25">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x14ac:dyDescent="0.25">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x14ac:dyDescent="0.25">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x14ac:dyDescent="0.25">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x14ac:dyDescent="0.25">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x14ac:dyDescent="0.25">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x14ac:dyDescent="0.25">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x14ac:dyDescent="0.25">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x14ac:dyDescent="0.25">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x14ac:dyDescent="0.25">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x14ac:dyDescent="0.25">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x14ac:dyDescent="0.25">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x14ac:dyDescent="0.25">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x14ac:dyDescent="0.25">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x14ac:dyDescent="0.25">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x14ac:dyDescent="0.25">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x14ac:dyDescent="0.25">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x14ac:dyDescent="0.25">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x14ac:dyDescent="0.25">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x14ac:dyDescent="0.25">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x14ac:dyDescent="0.25">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x14ac:dyDescent="0.25">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x14ac:dyDescent="0.25">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x14ac:dyDescent="0.25">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x14ac:dyDescent="0.25">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x14ac:dyDescent="0.25">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x14ac:dyDescent="0.25">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x14ac:dyDescent="0.25">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x14ac:dyDescent="0.25">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x14ac:dyDescent="0.25">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x14ac:dyDescent="0.25">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x14ac:dyDescent="0.25">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x14ac:dyDescent="0.25">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x14ac:dyDescent="0.25">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x14ac:dyDescent="0.25">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x14ac:dyDescent="0.25">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x14ac:dyDescent="0.25">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x14ac:dyDescent="0.25">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x14ac:dyDescent="0.25">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x14ac:dyDescent="0.25">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x14ac:dyDescent="0.25">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x14ac:dyDescent="0.25">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x14ac:dyDescent="0.25">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x14ac:dyDescent="0.25">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x14ac:dyDescent="0.25">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x14ac:dyDescent="0.25">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x14ac:dyDescent="0.25">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x14ac:dyDescent="0.25">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x14ac:dyDescent="0.25">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x14ac:dyDescent="0.25">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x14ac:dyDescent="0.25">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x14ac:dyDescent="0.25">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x14ac:dyDescent="0.25">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x14ac:dyDescent="0.25">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x14ac:dyDescent="0.25">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x14ac:dyDescent="0.25">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x14ac:dyDescent="0.25">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x14ac:dyDescent="0.25">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x14ac:dyDescent="0.25">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x14ac:dyDescent="0.25">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x14ac:dyDescent="0.25">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x14ac:dyDescent="0.25">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x14ac:dyDescent="0.25">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x14ac:dyDescent="0.25">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x14ac:dyDescent="0.25">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x14ac:dyDescent="0.25">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x14ac:dyDescent="0.25">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x14ac:dyDescent="0.25">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x14ac:dyDescent="0.25">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x14ac:dyDescent="0.25">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x14ac:dyDescent="0.25">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x14ac:dyDescent="0.25">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x14ac:dyDescent="0.25">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x14ac:dyDescent="0.25">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x14ac:dyDescent="0.25">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x14ac:dyDescent="0.25">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x14ac:dyDescent="0.25">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x14ac:dyDescent="0.25">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x14ac:dyDescent="0.25">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x14ac:dyDescent="0.25">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x14ac:dyDescent="0.25">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x14ac:dyDescent="0.25">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x14ac:dyDescent="0.25">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x14ac:dyDescent="0.25">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x14ac:dyDescent="0.25">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x14ac:dyDescent="0.25">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x14ac:dyDescent="0.25">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x14ac:dyDescent="0.25">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x14ac:dyDescent="0.25">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x14ac:dyDescent="0.25">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x14ac:dyDescent="0.25">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x14ac:dyDescent="0.25">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x14ac:dyDescent="0.25">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x14ac:dyDescent="0.25">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x14ac:dyDescent="0.25">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x14ac:dyDescent="0.25">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x14ac:dyDescent="0.25">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x14ac:dyDescent="0.25">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x14ac:dyDescent="0.25">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x14ac:dyDescent="0.25">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x14ac:dyDescent="0.25">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x14ac:dyDescent="0.25">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x14ac:dyDescent="0.25">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x14ac:dyDescent="0.25">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x14ac:dyDescent="0.25">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x14ac:dyDescent="0.25">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x14ac:dyDescent="0.25">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x14ac:dyDescent="0.25">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x14ac:dyDescent="0.25">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x14ac:dyDescent="0.25">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x14ac:dyDescent="0.25">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x14ac:dyDescent="0.25">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x14ac:dyDescent="0.25">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x14ac:dyDescent="0.25">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x14ac:dyDescent="0.25">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x14ac:dyDescent="0.25">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x14ac:dyDescent="0.25">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x14ac:dyDescent="0.25">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x14ac:dyDescent="0.25">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x14ac:dyDescent="0.25">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x14ac:dyDescent="0.25">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x14ac:dyDescent="0.25">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x14ac:dyDescent="0.25">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x14ac:dyDescent="0.25">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x14ac:dyDescent="0.25">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x14ac:dyDescent="0.25">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x14ac:dyDescent="0.25">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x14ac:dyDescent="0.25">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x14ac:dyDescent="0.25">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x14ac:dyDescent="0.25">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x14ac:dyDescent="0.25">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x14ac:dyDescent="0.25">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x14ac:dyDescent="0.25">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x14ac:dyDescent="0.25">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x14ac:dyDescent="0.25">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x14ac:dyDescent="0.25">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x14ac:dyDescent="0.25">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x14ac:dyDescent="0.25">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x14ac:dyDescent="0.25">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x14ac:dyDescent="0.25">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x14ac:dyDescent="0.25">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x14ac:dyDescent="0.25">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x14ac:dyDescent="0.25">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x14ac:dyDescent="0.25">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x14ac:dyDescent="0.25">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x14ac:dyDescent="0.25">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x14ac:dyDescent="0.25">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x14ac:dyDescent="0.25">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x14ac:dyDescent="0.25">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x14ac:dyDescent="0.25">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x14ac:dyDescent="0.25">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x14ac:dyDescent="0.25">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x14ac:dyDescent="0.25">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x14ac:dyDescent="0.25">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x14ac:dyDescent="0.25">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x14ac:dyDescent="0.25">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x14ac:dyDescent="0.25">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x14ac:dyDescent="0.25">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x14ac:dyDescent="0.25">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x14ac:dyDescent="0.25">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x14ac:dyDescent="0.25">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x14ac:dyDescent="0.25">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x14ac:dyDescent="0.25">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x14ac:dyDescent="0.25">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x14ac:dyDescent="0.25">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x14ac:dyDescent="0.25">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x14ac:dyDescent="0.25">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x14ac:dyDescent="0.25">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x14ac:dyDescent="0.25">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x14ac:dyDescent="0.25">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x14ac:dyDescent="0.25">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x14ac:dyDescent="0.25">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x14ac:dyDescent="0.25">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x14ac:dyDescent="0.25">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x14ac:dyDescent="0.25">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x14ac:dyDescent="0.25">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x14ac:dyDescent="0.25">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x14ac:dyDescent="0.25">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x14ac:dyDescent="0.25">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x14ac:dyDescent="0.25">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x14ac:dyDescent="0.25">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x14ac:dyDescent="0.25">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x14ac:dyDescent="0.25">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x14ac:dyDescent="0.25">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x14ac:dyDescent="0.25">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x14ac:dyDescent="0.25">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x14ac:dyDescent="0.25">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x14ac:dyDescent="0.25">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x14ac:dyDescent="0.25">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x14ac:dyDescent="0.25">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x14ac:dyDescent="0.25">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x14ac:dyDescent="0.25">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x14ac:dyDescent="0.25">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x14ac:dyDescent="0.25">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x14ac:dyDescent="0.25">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x14ac:dyDescent="0.25">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x14ac:dyDescent="0.25">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x14ac:dyDescent="0.25">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x14ac:dyDescent="0.25">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x14ac:dyDescent="0.25">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x14ac:dyDescent="0.25">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x14ac:dyDescent="0.25">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x14ac:dyDescent="0.25">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x14ac:dyDescent="0.25">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x14ac:dyDescent="0.25">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x14ac:dyDescent="0.25">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x14ac:dyDescent="0.25">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x14ac:dyDescent="0.25">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x14ac:dyDescent="0.25">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x14ac:dyDescent="0.25">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x14ac:dyDescent="0.25">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x14ac:dyDescent="0.25">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x14ac:dyDescent="0.25">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x14ac:dyDescent="0.25">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x14ac:dyDescent="0.25">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x14ac:dyDescent="0.25">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x14ac:dyDescent="0.25">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x14ac:dyDescent="0.25">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x14ac:dyDescent="0.25">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x14ac:dyDescent="0.25">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x14ac:dyDescent="0.25">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x14ac:dyDescent="0.25">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x14ac:dyDescent="0.25">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x14ac:dyDescent="0.25">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x14ac:dyDescent="0.25">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x14ac:dyDescent="0.25">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x14ac:dyDescent="0.25">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x14ac:dyDescent="0.25">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x14ac:dyDescent="0.25">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x14ac:dyDescent="0.25">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x14ac:dyDescent="0.25">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x14ac:dyDescent="0.25">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x14ac:dyDescent="0.25">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x14ac:dyDescent="0.25">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x14ac:dyDescent="0.25">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x14ac:dyDescent="0.25">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x14ac:dyDescent="0.25">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x14ac:dyDescent="0.25">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x14ac:dyDescent="0.25">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x14ac:dyDescent="0.25">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x14ac:dyDescent="0.25">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x14ac:dyDescent="0.25">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x14ac:dyDescent="0.25">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x14ac:dyDescent="0.25">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x14ac:dyDescent="0.25">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x14ac:dyDescent="0.25">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x14ac:dyDescent="0.25">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x14ac:dyDescent="0.25">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x14ac:dyDescent="0.25">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x14ac:dyDescent="0.25">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x14ac:dyDescent="0.25">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x14ac:dyDescent="0.25">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x14ac:dyDescent="0.25">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x14ac:dyDescent="0.25">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x14ac:dyDescent="0.25">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x14ac:dyDescent="0.25">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x14ac:dyDescent="0.25">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x14ac:dyDescent="0.25">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x14ac:dyDescent="0.25">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x14ac:dyDescent="0.25">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x14ac:dyDescent="0.25">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x14ac:dyDescent="0.25">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x14ac:dyDescent="0.25">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x14ac:dyDescent="0.25">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x14ac:dyDescent="0.25">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x14ac:dyDescent="0.25">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x14ac:dyDescent="0.25">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x14ac:dyDescent="0.25">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x14ac:dyDescent="0.25">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x14ac:dyDescent="0.25">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x14ac:dyDescent="0.25">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x14ac:dyDescent="0.25">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x14ac:dyDescent="0.25">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x14ac:dyDescent="0.25">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x14ac:dyDescent="0.25">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x14ac:dyDescent="0.25">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x14ac:dyDescent="0.25">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x14ac:dyDescent="0.25">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x14ac:dyDescent="0.25">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x14ac:dyDescent="0.25">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x14ac:dyDescent="0.25">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x14ac:dyDescent="0.25">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x14ac:dyDescent="0.25">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x14ac:dyDescent="0.25">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x14ac:dyDescent="0.25">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x14ac:dyDescent="0.25">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x14ac:dyDescent="0.25">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x14ac:dyDescent="0.25">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x14ac:dyDescent="0.25">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x14ac:dyDescent="0.25">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x14ac:dyDescent="0.25">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x14ac:dyDescent="0.25">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x14ac:dyDescent="0.25">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x14ac:dyDescent="0.25">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x14ac:dyDescent="0.25">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x14ac:dyDescent="0.25">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x14ac:dyDescent="0.25">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x14ac:dyDescent="0.25">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x14ac:dyDescent="0.25">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x14ac:dyDescent="0.25">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x14ac:dyDescent="0.25">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x14ac:dyDescent="0.25">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x14ac:dyDescent="0.25">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x14ac:dyDescent="0.25">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x14ac:dyDescent="0.25">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x14ac:dyDescent="0.25">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x14ac:dyDescent="0.25">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x14ac:dyDescent="0.25">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x14ac:dyDescent="0.25">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x14ac:dyDescent="0.25">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x14ac:dyDescent="0.25">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x14ac:dyDescent="0.25">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x14ac:dyDescent="0.25">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x14ac:dyDescent="0.25">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x14ac:dyDescent="0.25">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x14ac:dyDescent="0.25">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x14ac:dyDescent="0.25">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x14ac:dyDescent="0.25">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x14ac:dyDescent="0.25">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x14ac:dyDescent="0.25">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x14ac:dyDescent="0.25">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x14ac:dyDescent="0.25">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x14ac:dyDescent="0.25">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x14ac:dyDescent="0.25">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x14ac:dyDescent="0.25">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x14ac:dyDescent="0.25">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x14ac:dyDescent="0.25">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x14ac:dyDescent="0.25">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x14ac:dyDescent="0.25">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x14ac:dyDescent="0.25">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x14ac:dyDescent="0.25">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x14ac:dyDescent="0.25">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x14ac:dyDescent="0.25">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x14ac:dyDescent="0.25">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x14ac:dyDescent="0.25">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x14ac:dyDescent="0.25">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x14ac:dyDescent="0.25">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x14ac:dyDescent="0.25">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x14ac:dyDescent="0.25">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x14ac:dyDescent="0.25">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x14ac:dyDescent="0.25">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x14ac:dyDescent="0.25">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x14ac:dyDescent="0.25">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x14ac:dyDescent="0.25">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x14ac:dyDescent="0.25">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x14ac:dyDescent="0.25">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x14ac:dyDescent="0.25">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x14ac:dyDescent="0.25">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x14ac:dyDescent="0.25">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x14ac:dyDescent="0.25">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x14ac:dyDescent="0.25">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x14ac:dyDescent="0.25">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x14ac:dyDescent="0.25">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x14ac:dyDescent="0.25">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x14ac:dyDescent="0.25">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x14ac:dyDescent="0.25">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x14ac:dyDescent="0.25">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x14ac:dyDescent="0.25">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x14ac:dyDescent="0.25">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x14ac:dyDescent="0.25">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x14ac:dyDescent="0.25">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x14ac:dyDescent="0.25">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x14ac:dyDescent="0.25">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x14ac:dyDescent="0.25">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x14ac:dyDescent="0.25">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x14ac:dyDescent="0.25">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x14ac:dyDescent="0.25">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x14ac:dyDescent="0.25">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x14ac:dyDescent="0.25">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x14ac:dyDescent="0.25">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x14ac:dyDescent="0.25">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x14ac:dyDescent="0.25">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x14ac:dyDescent="0.25">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x14ac:dyDescent="0.25">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x14ac:dyDescent="0.25">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x14ac:dyDescent="0.25">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x14ac:dyDescent="0.25">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x14ac:dyDescent="0.25">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x14ac:dyDescent="0.25">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x14ac:dyDescent="0.25">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x14ac:dyDescent="0.25">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x14ac:dyDescent="0.25">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x14ac:dyDescent="0.25">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x14ac:dyDescent="0.25">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x14ac:dyDescent="0.25">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x14ac:dyDescent="0.25">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x14ac:dyDescent="0.25">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x14ac:dyDescent="0.25">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x14ac:dyDescent="0.25">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x14ac:dyDescent="0.25">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x14ac:dyDescent="0.25">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x14ac:dyDescent="0.25">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x14ac:dyDescent="0.25">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x14ac:dyDescent="0.25">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x14ac:dyDescent="0.25">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x14ac:dyDescent="0.25">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x14ac:dyDescent="0.25">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x14ac:dyDescent="0.25">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x14ac:dyDescent="0.25">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x14ac:dyDescent="0.25">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x14ac:dyDescent="0.25">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x14ac:dyDescent="0.25">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x14ac:dyDescent="0.25">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x14ac:dyDescent="0.25">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x14ac:dyDescent="0.25">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x14ac:dyDescent="0.25">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x14ac:dyDescent="0.25">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x14ac:dyDescent="0.25">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x14ac:dyDescent="0.25">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x14ac:dyDescent="0.25">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x14ac:dyDescent="0.25">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x14ac:dyDescent="0.25">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x14ac:dyDescent="0.25">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x14ac:dyDescent="0.25">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x14ac:dyDescent="0.25">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x14ac:dyDescent="0.25">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x14ac:dyDescent="0.25">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x14ac:dyDescent="0.25">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x14ac:dyDescent="0.25">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x14ac:dyDescent="0.25">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x14ac:dyDescent="0.25">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x14ac:dyDescent="0.25">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x14ac:dyDescent="0.25">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x14ac:dyDescent="0.25">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x14ac:dyDescent="0.25">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x14ac:dyDescent="0.25">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x14ac:dyDescent="0.25">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x14ac:dyDescent="0.25">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x14ac:dyDescent="0.25">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x14ac:dyDescent="0.25">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x14ac:dyDescent="0.25">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x14ac:dyDescent="0.25">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x14ac:dyDescent="0.25">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x14ac:dyDescent="0.25">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x14ac:dyDescent="0.25">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x14ac:dyDescent="0.25">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x14ac:dyDescent="0.25">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x14ac:dyDescent="0.25">
      <c r="G458" s="68"/>
      <c r="H458" s="68"/>
      <c r="M458" s="64">
        <f>SUBTOTAL(9,M11:M455)</f>
        <v>4</v>
      </c>
      <c r="Q458" s="63"/>
      <c r="R458" s="63"/>
      <c r="S458" s="63"/>
    </row>
    <row r="459" spans="1:25" s="64" customFormat="1" x14ac:dyDescent="0.25">
      <c r="G459" s="68"/>
      <c r="H459" s="68"/>
      <c r="J459" s="64">
        <f>SUM(J6:J456)</f>
        <v>471</v>
      </c>
      <c r="Q459" s="63"/>
      <c r="R459" s="63"/>
      <c r="S459" s="63"/>
    </row>
    <row r="460" spans="1:25" x14ac:dyDescent="0.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2022-10-10T14:51:34Z</dcterms:modified>
</cp:coreProperties>
</file>